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0" windowWidth="15600" windowHeight="11640" tabRatio="604"/>
  </bookViews>
  <sheets>
    <sheet name="Sheet1" sheetId="1" r:id="rId1"/>
  </sheets>
  <definedNames>
    <definedName name="_GoBack" localSheetId="0">Sheet1!$E$37</definedName>
    <definedName name="_xlnm.Print_Area" localSheetId="0">Sheet1!$A$1:$F$49</definedName>
    <definedName name="_xlnm.Print_Titles" localSheetId="0">Sheet1!$1:$1</definedName>
  </definedNames>
  <calcPr calcId="125725"/>
</workbook>
</file>

<file path=xl/calcChain.xml><?xml version="1.0" encoding="utf-8"?>
<calcChain xmlns="http://schemas.openxmlformats.org/spreadsheetml/2006/main">
  <c r="D45" i="1"/>
  <c r="D48" s="1"/>
  <c r="D27" l="1"/>
  <c r="D16"/>
  <c r="D9"/>
  <c r="D28" l="1"/>
  <c r="D49" s="1"/>
</calcChain>
</file>

<file path=xl/sharedStrings.xml><?xml version="1.0" encoding="utf-8"?>
<sst xmlns="http://schemas.openxmlformats.org/spreadsheetml/2006/main" count="193" uniqueCount="127">
  <si>
    <t>Project Title</t>
  </si>
  <si>
    <t>Agency</t>
  </si>
  <si>
    <t>State</t>
  </si>
  <si>
    <t>FWS</t>
  </si>
  <si>
    <t>NY</t>
  </si>
  <si>
    <t>NPS</t>
  </si>
  <si>
    <t>Acquire high-resolution elevation data to improve storm surge forecasting and mitigation planning</t>
  </si>
  <si>
    <t>GS2-5D Forecasting Biological Vulnerabilities: Building and delivering data visualization, multiscale datasets, and models of reduced biological systems resilience to future storms in support of informed natural-resource decisionmaking</t>
  </si>
  <si>
    <t>USGS</t>
  </si>
  <si>
    <t>Provide Support for the Science and Resilience Center at Jamaica Bay</t>
  </si>
  <si>
    <t>GS2-3B: Storm Surge Science Evaluations to Improve Models, Vulnerability Assessments, and Storm Surge Predictions</t>
  </si>
  <si>
    <t>Estuarine physical response to storms (GS2-2D EstuarinePhysicalResponse)</t>
  </si>
  <si>
    <t>Decision Support for Hurricane Sandy Restoration and Future Conservation to Increase Resiliency of Tidal Wetland Habitats and Species in the Face of Storms and Sea Level Rise</t>
  </si>
  <si>
    <t>Barrier Island and Estuarine Wetland Physical Change Assessment (GS2-2A Wetland Physical Assessment)</t>
  </si>
  <si>
    <t>Linking Coastal Processes and Vulnerability – Fire Island Regional Study (GS2-2B FireIsland)</t>
  </si>
  <si>
    <t>A Stronger Coast:  Three USFWS Region 5 multi-National Wildlife Refuge projects to increase coastal resilience and preparedness</t>
  </si>
  <si>
    <t>Resilience of the Tidal Marsh Bird Community to Hurricane Sandy and Assessment of Restoration Efforts</t>
  </si>
  <si>
    <t>Evaluate ecological impacts of breaching on estuarine habitats</t>
  </si>
  <si>
    <t>Linking Coastal Processes and Vulnerability – Assateague Island Regional Study (GS2-2C Assateague)</t>
  </si>
  <si>
    <t>Coastal Barrier Resources System Comprehensive Map Modernization - Supporting Coastal Resiliency and Sustainability following Hurricane Sandy</t>
  </si>
  <si>
    <t>Decision Support for Hurricane Sandy Restoration and Future Conservation to Increase Resiliency of Beach Habitats and Beach-Dependent Species in the Face of Storms and Sea Level Rise</t>
  </si>
  <si>
    <t>Submerged Marine Habitat Mapping: A foundation for enhancing resilience to coastal storms and other climate change drivers</t>
  </si>
  <si>
    <t>GS2-3A: Enhance Storm Tide Monitoring, Data Recovery, and Data Display Capabilities</t>
  </si>
  <si>
    <t>Topographic Surveys: Lidar Elevation Data</t>
  </si>
  <si>
    <t>GS2-5A Evaluating Ecosystem Resilience: Assessing wetland ecosystem functions and processes in response to Hurricane Sandy impacts</t>
  </si>
  <si>
    <t>Amount</t>
  </si>
  <si>
    <t>Multiple  (CT, DE, MD, NC, NJ, NY, RI, VA)</t>
  </si>
  <si>
    <t>Multiple (CT, DE, MA, MD, NC, NJ, NY, PA, RI, VA)</t>
  </si>
  <si>
    <t>Multiple  (CT, DE, MA, MD, NC, NJ, NY, RI, VA)</t>
  </si>
  <si>
    <t>Multiple  (CT, DE, ME, NJ, NY, RI, VA)</t>
  </si>
  <si>
    <t>Multiple (CT, DE, MA, MD, NJ, NY, RI, VA)</t>
  </si>
  <si>
    <t>Multiple (DE, MD, VA)</t>
  </si>
  <si>
    <t>Multiple  (DE, MD, NJ, NY, VA)</t>
  </si>
  <si>
    <t>Multiple (DE, MD, NJ, VA)</t>
  </si>
  <si>
    <t>Multiple (MA, MD, NJ, NY)</t>
  </si>
  <si>
    <t>Multiple (CT, DE, MD, NC, NJ, NY, RI, VA)</t>
  </si>
  <si>
    <t>Multiple (MD, NJ, NY, VA)</t>
  </si>
  <si>
    <t>Multiple (CT, DE, MA, MD, NC, NJ, NY, RI, VA)</t>
  </si>
  <si>
    <t>This project will provide a Web-based application to deliver habitat model outputs, which will provide decisionmakers with useful, credible data when determining the best use of restoration and recovery resources. This project will provide access to existing models and support the development and provision of two new models and associated data for application.</t>
  </si>
  <si>
    <t>Matthew Andersen</t>
  </si>
  <si>
    <t>Summary</t>
  </si>
  <si>
    <t>Point of Contact</t>
  </si>
  <si>
    <t>Robert Hainly</t>
  </si>
  <si>
    <t>The results of this project are intended to support existing storm-surge modeling efforts by other agencies and universities. Resilient platforms for storm surge and wave measurements will be established along several transects from edge of water through beach and wetland to near-coast environments to monitor storm processes and assess inundation potential.  The effectiveness of differing landscapes, built and natural, in mitigating storm impacts will be defined and mapped, and data will be delivered to improve storm-surge models.</t>
  </si>
  <si>
    <t>Neil K. Ganju</t>
  </si>
  <si>
    <t>We will measure and model estuarine and adjacent wetland sediment responses to Hurricane Sandy and future storms in two large Atlantic lagoonal estuaries. Evaluations of sediment transport, geomorphic change, circulation, wetland stability, and stratigraphic history will support development of models of storm impacts on estuarine health, vulnerability of adjacent communities, and sustainability of restored and natural wetlands.</t>
  </si>
  <si>
    <t>Nathaniel Plant; Christopher G. Smith</t>
  </si>
  <si>
    <t>Project will measure estuarine and barrier island wetland physical change (marsh shoreline and interior) using data sets derived from remote sensing, aerial imagery, lidar, water-level gages, and sediment cores to develop a comprehensive impact assessment of Assateague Island and the associated estuarine shoreline. Resulting data will support development of a combined shoreline and wetland forecast of coastal vulnerability to future storm events, expanding the applicability of available USGS regional and national tools to include marsh/wetland shorelines.</t>
  </si>
  <si>
    <t>Cheryl Hapke; William Schwab; John Warner</t>
  </si>
  <si>
    <t>Building on extensive scientific knowledge of the Long Island barrier island system evolution and behavior, this project will fill crucial knowledge and data gaps required to develop models that predict change and vulnerability caused by to storms, climate (sea-level rise), and human activities on management-relevant time scales.</t>
  </si>
  <si>
    <t>E. Robert Thieler</t>
  </si>
  <si>
    <t>This project involves mapping of the regional geologic framework and describing the physical processes governing the evolution of the Delmarva coastal system, which includes Assateague Island. We will produce actionable information for improving the resilience of coastal habitat and infrastructure to future storms and sea-level rise.</t>
  </si>
  <si>
    <t>Robert A. Hainly</t>
  </si>
  <si>
    <t xml:space="preserve">This project will increase the ability of the U.S. Geological Survey (USGS) to recover recorded storm surge time-series data in a more timely and efficient manner, implement a coastal and near inland fixed-place storm surge network, and establish rapid response capabilities for targeted monitoring. </t>
  </si>
  <si>
    <t>Teresa Dean</t>
  </si>
  <si>
    <t>Continue the collection of topographic lidar elevation data to support the assessment, recovery, and mitigation requirements for priority watershed and ecosystem analyses in the Hurricane Sandy impact area that were not fully addressed with the first round of funding.</t>
  </si>
  <si>
    <t>John Young; Matthew Andersen</t>
  </si>
  <si>
    <t>This project will produce wetland impact assessments to understand, as early as possible, how northeastern Atlantic coastal wetland resources have been changing in terms of their extent and ecological structure and function, how they were changed by Hurricane Sandy, and how to use that information to inform remediation and conservation efforts.</t>
  </si>
  <si>
    <t>Charles Roman</t>
  </si>
  <si>
    <t xml:space="preserve">Hurricane Sandy created a breach through Fire Island National Seashore.  The breach provides an extraordinary opportunity to evaluate ecological responses to inform breach management decisions at Fire Island and to inform future breach management decisions within the the mid-Atlantic region and elsewhere. This project will collect and synthesize information on the components of the Bay-estuary that rapidly response to the new breach (water quality, plankton) and those components that are longer to respond (fish communities). </t>
  </si>
  <si>
    <t>Andrew Milliken</t>
  </si>
  <si>
    <t xml:space="preserve">Coordinated effort by Landscape Conservation Cooperative (LCC) partners to integrate existing data, models and tools with foundational data and impact assessments to guide decisions about where to conduct tidal marsh restoration, conservation and management to sustain ecological values, ecosystem services, habitat suitability and resiliency of tidal marshes and marsh species in the face of storm impacts, sea level rise and other stressors.  </t>
  </si>
  <si>
    <t xml:space="preserve">Coordinated effort by Landscape Conservation Cooperative (LCC) partners to integrate existing data, models and tools with foundational data and assessments of both the impacts of Hurricane Sandy and the immediate response to guide decisions about where to conduct what beach restoration, management and conservation actions to sustain ecological function, habitat suitability for wildlife and ecosystem services including flood abatement in the face of storm impacts and sea level rise.  </t>
  </si>
  <si>
    <t>Coastal Mapping Products and Impact Assessments</t>
  </si>
  <si>
    <t>Impacts to and Vulnerability of Coastal Beaches</t>
  </si>
  <si>
    <t>Coastal Hazards Information and Decision-Support Portal</t>
  </si>
  <si>
    <t>Storm Surge Response Data Collection and Delivery</t>
  </si>
  <si>
    <t>Ecological Contaminant Exposures</t>
  </si>
  <si>
    <t>Human Contaminant Exposures</t>
  </si>
  <si>
    <t>Scenario Development to Inform Restoration and Recovery of Coupled Human-Natural Systems</t>
  </si>
  <si>
    <t>David Applegate</t>
  </si>
  <si>
    <t>The Department of the Interior Strategic Sciences Group  will provide a distinct, complementary perspective focused on the identification and analysis of chains of consequences, uncertainties associated with these consequences, possible interventions that can accelerate recovery and restoration of the affected area, and usable knowledge to inform Task Force decisions</t>
  </si>
  <si>
    <t>Establish a Sandy Region Coastal National Elevation Dataset (CoNED)</t>
  </si>
  <si>
    <t>Topographic and bathymetric elevation data from multiple sources will be processed and combined with the National Elevation Dataset (NED) to create a seamless and integrated Coastal NED (CoNED) within the Hurricane Sandy impact area</t>
  </si>
  <si>
    <t>John Haines</t>
  </si>
  <si>
    <t>Topographic surveys (LiDAR) for impact area assessment and reconstruction</t>
  </si>
  <si>
    <t>Provide post-Sandy elevation data within the Hurricane Sandy designated impact areas. Collect new elevation data where existing data do not meet recovery, mitigation and assessment requirements. Integrate these new data with other existing elevation data and make it available through the 3D Elevation Program (3DEP). Collect and process LiDAR into elevation models where it does not currently exist within the high impact response areas</t>
  </si>
  <si>
    <t>Larry Sugarbaker</t>
  </si>
  <si>
    <t>Delivery Systems for Hazards, Topographic and Bathymetric Elevation Data</t>
  </si>
  <si>
    <t xml:space="preserve">Hurricane Sandy data delivery capabilities will be improved to support requirements for hazards data and for new data collections to be delivered through the Hazards Data Distribution System (HDDS) and the 3D Elevation Program (3DEP) applications that support the ongoing need for assessments, monitoring and planning. </t>
  </si>
  <si>
    <t xml:space="preserve">USGS pre- and post-storm coastal mapping provides critical data to assess Sandy impacts to coastal barriers and to characterize post-Sandy coastal conditions and vulnerability. </t>
  </si>
  <si>
    <t xml:space="preserve">USGS predictions of coastal change from hurricanes provide critical information to identify areas vulnerable to extreme, and potentially catastrophic, erosion during landfall.  Using post-Sandy LiDAR elevation data and forecasts of waves and surge, the USGS will provide updated vulnerability assessments of Northeast beaches to future impacts from “model” storms. </t>
  </si>
  <si>
    <t xml:space="preserve">USGS scientists will work with informatics specialists and software engineers at the USGS Center for Integrated Data Analytics (which develops and deploys information technology products for a wide range of federal, state and international groups) to create an online portal for data and tools to assess coastal change vulnerability and apply USGS data and analyses to immediate and specific needs. </t>
  </si>
  <si>
    <t>This project will enhance existing USGS storm surge capabilities by making investments needed to support a storm-surge operations center in the Northeast and Mid-Atlantic where storm-surge vulnerability exists as a result of hurricanes, their remnants, and Nor'easters.</t>
  </si>
  <si>
    <t>Fixed-place storm tide monitoring networks are established prior to landfall, designed to measure the hydrologic impacts of the storm as it approaches and passes over the coastline and moves inland.  Mobile monitoring networks supplement existing fixed-place networks by collecting data that meet specific scientific analysis needs created by the characteristics of the storm.</t>
  </si>
  <si>
    <t>Storm Tide Monitoring Networks and Data Analysis</t>
  </si>
  <si>
    <t>Michael Focazio</t>
  </si>
  <si>
    <t xml:space="preserve">This project will characterize sources and movement of contaminants, including emerging contaminants and endocrine disruptors in priority impacted estuaries.   </t>
  </si>
  <si>
    <t>This project addresses persisting health risks which exist long after the immediate aftermath of the storm. It encompasses a broader range of contaminant types and potential chronic and sublethal effects that may linger into the future as human activities resume normalcy. This project provides the continued science needed to inform human-health risk identification and exposure assessments.</t>
  </si>
  <si>
    <t>Assess storm impact to wetland integrity and stability to support recovery decisions</t>
  </si>
  <si>
    <t>USGS expertise with wetland ecology and imaging will be employed to document changes to Northeast Atlantic coastal wetland loss-degradation and surface elevations using data from the Surface Elevation Table (SET) network currently maintained by USGS and partners and other data.</t>
  </si>
  <si>
    <t>Assess storm impact to waterfowl and migratory birds to support conservation</t>
  </si>
  <si>
    <t>This project seeks to document the impacts of Hurricane Sandy on coastal birds using historic and current data from the USGS, USFWS, and others</t>
  </si>
  <si>
    <t>Assess coast-wide storm impacts to coastal forests</t>
  </si>
  <si>
    <t xml:space="preserve">The primary objective of this early forest survey is to delineate and classify coastal forest types and injury across the entire Atlantic seaboard for more the 30 Department of Interior (DOI) national parks and refuges based on forest condition, mortality, species composition, woody debris and wrack deposits, high water survey of flooding extent, and residual soil salinity correlated with storm force of wind speed and surge penetration. </t>
  </si>
  <si>
    <t>Develop data-driven models and monitoring networks</t>
  </si>
  <si>
    <t xml:space="preserve">This project plans to develop models of storm impacts to vegetation and coastal morphology and to forecast how alterations in barrier configuration and processes impact the location and health of wetlands, submerged habitats, and ecosystem services. This project would deliver numerical modeling of Sandy to help assess impacts on composition, distribution, and productivity of vegetation; landscape fragmentation; and coupled wind-wave-surge-hydrodynamic-sediment model. </t>
  </si>
  <si>
    <t>Multiple impacted states</t>
  </si>
  <si>
    <t>BOEM</t>
  </si>
  <si>
    <t>Beth Houser</t>
  </si>
  <si>
    <t>Chris Dwyer</t>
  </si>
  <si>
    <t>We will: 1) assess damage caused by Hurricane Sandy to the plant and bird communities of the tidal marsh by comparing metrics (e.g. abundance, distribution, and demographic rates for species of greatest conservation need) within the storm’s path to those outside of it and 2) assess the success of tidal marsh restoration efforts by comparing post-restoration metrics to geographically explicit baseline measures. Together these activites will describe tidal marsh resilience to storm events and quantitatively rank restoration activities in terms of their ability to increase resilience to future storms.</t>
  </si>
  <si>
    <t>Susan Adamowicz</t>
  </si>
  <si>
    <t>This project is for the comprehensive modernization of the official maps of the John H. Chafee Coastal Barrier Resources System (CBRS) along the North Atlantic coast.</t>
  </si>
  <si>
    <t>Gary Frazer</t>
  </si>
  <si>
    <t xml:space="preserve">This proposal will identify trends and vulnerabilities in over 70 miles of shoreline at 12 National Wildlife Refuges (NWR), integrity and resiliency status of over 30,000 acres of tidal salt marsh at 10 NWRs, and migratory waterbird population status in at least 10 National Wildlife Refuges. These projects directly benefit over 40 coastal communities in 8 states by supporting high quality storm surge and erosion protection, infrastructure protection, commercial and recreational fisheries production, hunting, bird-watching, boating, and local tourism. 
</t>
  </si>
  <si>
    <t xml:space="preserve">To fully understand how climate change and severe storms affect saltmarsh ecosystems, the unique submerged aquatic vegetation (SAV) complex and the species that exclusively use them (e.g. Atlantic brant), it is important to build predictive models for SAV prevalence pre and post-Sandy as well as in future sea-level rise scenarios for improved management of saltmarsh management and resiliency. To accomplish this broad goal, this project will address 5 objectives that will provide DOI agencies with information on salt marsh and SAV beds that were most negatively impacted by Hurricane Sandy to improve future management plans for increasing the resiliency of coastal habitats. 
</t>
  </si>
  <si>
    <t>Building a predictive model for submerged aquatic vegetation prevalence and salt marsh resiliency in the face of Hurricane Sandy and sea level rise</t>
  </si>
  <si>
    <t>Total  FWS</t>
  </si>
  <si>
    <t>Total NPS</t>
  </si>
  <si>
    <t>Total USGS New</t>
  </si>
  <si>
    <t>The goal of this project is to acquire baseline, ground-based, high resolution bathymetric and terrestrial topographic data and information required to aid in developing highly accurate and precise models (inundation, storm surge, coastal change, climate change, sea level rise, etc.) that can be incorporated into future resiliency planning efforts for coastal parks in the Northeast Region. This project will acquire high-resolution elevation data for key park areas identified by park managers and planners, and seamless topographic surfaces will be developed across the landwater interface for those critical areas.</t>
  </si>
  <si>
    <t>Sara Stevens</t>
  </si>
  <si>
    <t xml:space="preserve">Working with the Rockefeller Foundation, the City of New York and other public and private entities this project will support the participation of the NPS and other DOI agencies (e.g., USGS) in a recently established top-tier, internationally-recognized, university-based center -- the Science and Resilience Center of Jamaica Bay.  The Center will develop innovative approaches and test emerging techniques that will enhance our understanding of resilience in the urban, coastal ecosystems with a focus on Jamaica Bay, a unit of Gateway National Recreation Area. </t>
  </si>
  <si>
    <t>Submerged marine areas are the dominant habitat type of Northeast Region coastal parks, especially those directly impacted by Sandy, yet knowledge of these valued habitats is lacking. This project will produce maps and inventories of submerged marine areas that depict bathymetry, sediment, geomorphology, ecological habitats and archeological resources. Without this information, park managers cannot effectively identify and design adaptation strategies (e.g., habitat restoration, marine reserves) that will enhance the ability of marine ecosystems to withstand major coastal storms, other climate drivers, and human-induced stressors.</t>
  </si>
  <si>
    <t>U.S. Geological Survey Funded Projects</t>
  </si>
  <si>
    <t>U.S. Fish and Wildlife Service Funded Projects</t>
  </si>
  <si>
    <t>National Park Service Funded Projects</t>
  </si>
  <si>
    <t>Total all DOI Science New</t>
  </si>
  <si>
    <t>USGS Immediate Needs Funded Projects</t>
  </si>
  <si>
    <t>Total USGS Immediate Needs Funded Projects</t>
  </si>
  <si>
    <t>Total DOI Science Needs Funded to Date</t>
  </si>
  <si>
    <t>Total Immediate Science Needs Funded</t>
  </si>
  <si>
    <t>Bureau of Ocean Energy Management Immediate and Ongoing  Needs Projects Funded</t>
  </si>
  <si>
    <t>ME-FL</t>
  </si>
  <si>
    <t>Outer Continental Shelf Sand Resources Data Collection</t>
  </si>
  <si>
    <t>This work will be conducted in three phases--two phases of Cooperative Agreements with states/state agencies, and one phase consisting of a contract to conduct geophysical and geological survey work to identify additional OCS sand resources.  The contract for the data collection is anticipated to be announced in December for about $5 million, and the acquisition would occur offshore the east coast from Maine to Florida.   The second round of Cooperative Agreements would occur once data collection is complete so the data can be analyzed.</t>
  </si>
</sst>
</file>

<file path=xl/styles.xml><?xml version="1.0" encoding="utf-8"?>
<styleSheet xmlns="http://schemas.openxmlformats.org/spreadsheetml/2006/main">
  <numFmts count="2">
    <numFmt numFmtId="44" formatCode="_(&quot;$&quot;* #,##0.00_);_(&quot;$&quot;* \(#,##0.00\);_(&quot;$&quot;* &quot;-&quot;??_);_(@_)"/>
    <numFmt numFmtId="169" formatCode="_(&quot;$&quot;* #,##0_);_(&quot;$&quot;* \(#,##0\);_(&quot;$&quot;* &quot;-&quot;??_);_(@_)"/>
  </numFmts>
  <fonts count="4">
    <font>
      <sz val="11"/>
      <color theme="1"/>
      <name val="Calibri"/>
      <family val="2"/>
      <scheme val="minor"/>
    </font>
    <font>
      <sz val="10"/>
      <color theme="1"/>
      <name val="Times New Roman"/>
      <family val="1"/>
    </font>
    <font>
      <sz val="11"/>
      <color theme="1"/>
      <name val="Calibri"/>
      <family val="2"/>
      <scheme val="minor"/>
    </font>
    <font>
      <sz val="10"/>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37">
    <xf numFmtId="0" fontId="0" fillId="0" borderId="0" xfId="0"/>
    <xf numFmtId="0" fontId="0" fillId="0" borderId="1" xfId="0" applyFont="1" applyFill="1" applyBorder="1" applyAlignment="1">
      <alignment vertical="center"/>
    </xf>
    <xf numFmtId="0" fontId="0" fillId="0" borderId="0" xfId="0" applyAlignment="1"/>
    <xf numFmtId="0" fontId="0" fillId="0" borderId="1" xfId="0" applyFont="1" applyBorder="1" applyAlignment="1"/>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69" fontId="1" fillId="0" borderId="1" xfId="1" applyNumberFormat="1" applyFont="1" applyFill="1" applyBorder="1" applyAlignment="1">
      <alignment horizontal="left" vertical="center" wrapText="1"/>
    </xf>
    <xf numFmtId="169" fontId="1" fillId="0" borderId="1" xfId="1" applyNumberFormat="1" applyFont="1" applyFill="1" applyBorder="1" applyAlignment="1">
      <alignment horizontal="left" vertical="center"/>
    </xf>
    <xf numFmtId="169" fontId="1" fillId="0" borderId="4" xfId="1" applyNumberFormat="1" applyFont="1" applyFill="1" applyBorder="1" applyAlignment="1">
      <alignment horizontal="left" vertical="center"/>
    </xf>
    <xf numFmtId="169" fontId="1" fillId="0" borderId="1" xfId="1" applyNumberFormat="1" applyFont="1" applyBorder="1" applyAlignment="1">
      <alignment horizontal="left" vertical="center"/>
    </xf>
    <xf numFmtId="169" fontId="1" fillId="0" borderId="1" xfId="1" applyNumberFormat="1" applyFont="1" applyBorder="1" applyAlignment="1">
      <alignment vertical="center"/>
    </xf>
    <xf numFmtId="169" fontId="3" fillId="0" borderId="1" xfId="1" applyNumberFormat="1" applyFont="1" applyBorder="1" applyAlignment="1">
      <alignment vertical="center"/>
    </xf>
    <xf numFmtId="169" fontId="1" fillId="0" borderId="0" xfId="1" applyNumberFormat="1" applyFont="1" applyBorder="1" applyAlignment="1">
      <alignment horizontal="left" vertical="center"/>
    </xf>
    <xf numFmtId="169" fontId="1" fillId="0" borderId="0" xfId="1" applyNumberFormat="1"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50"/>
  <sheetViews>
    <sheetView tabSelected="1" view="pageLayout" topLeftCell="A44" zoomScaleNormal="75" workbookViewId="0">
      <selection activeCell="E49" sqref="E49:F49"/>
    </sheetView>
  </sheetViews>
  <sheetFormatPr defaultRowHeight="15"/>
  <cols>
    <col min="1" max="1" width="14.5703125" style="5" customWidth="1"/>
    <col min="2" max="2" width="33.28515625" style="5" customWidth="1"/>
    <col min="3" max="3" width="7" style="7" customWidth="1"/>
    <col min="4" max="4" width="11" style="36" customWidth="1"/>
    <col min="5" max="5" width="67.85546875" style="8" customWidth="1"/>
    <col min="6" max="6" width="10.5703125" style="8" customWidth="1"/>
    <col min="7" max="19" width="9.140625" style="2"/>
    <col min="20" max="16384" width="9.140625" style="1"/>
  </cols>
  <sheetData>
    <row r="1" spans="1:6" ht="41.25" customHeight="1">
      <c r="A1" s="4" t="s">
        <v>2</v>
      </c>
      <c r="B1" s="4" t="s">
        <v>0</v>
      </c>
      <c r="C1" s="4" t="s">
        <v>1</v>
      </c>
      <c r="D1" s="29" t="s">
        <v>25</v>
      </c>
      <c r="E1" s="9" t="s">
        <v>40</v>
      </c>
      <c r="F1" s="9" t="s">
        <v>41</v>
      </c>
    </row>
    <row r="2" spans="1:6" ht="18.75" customHeight="1">
      <c r="A2" s="16" t="s">
        <v>116</v>
      </c>
      <c r="B2" s="24"/>
      <c r="C2" s="24"/>
      <c r="D2" s="24"/>
      <c r="E2" s="24"/>
      <c r="F2" s="17"/>
    </row>
    <row r="3" spans="1:6" ht="94.5" customHeight="1">
      <c r="A3" s="4" t="s">
        <v>29</v>
      </c>
      <c r="B3" s="4" t="s">
        <v>15</v>
      </c>
      <c r="C3" s="6" t="s">
        <v>3</v>
      </c>
      <c r="D3" s="30">
        <v>2060000</v>
      </c>
      <c r="E3" s="9" t="s">
        <v>105</v>
      </c>
      <c r="F3" s="9" t="s">
        <v>102</v>
      </c>
    </row>
    <row r="4" spans="1:6" ht="117" customHeight="1">
      <c r="A4" s="4" t="s">
        <v>26</v>
      </c>
      <c r="B4" s="4" t="s">
        <v>107</v>
      </c>
      <c r="C4" s="6" t="s">
        <v>3</v>
      </c>
      <c r="D4" s="30">
        <v>217000</v>
      </c>
      <c r="E4" s="9" t="s">
        <v>106</v>
      </c>
      <c r="F4" s="9" t="s">
        <v>100</v>
      </c>
    </row>
    <row r="5" spans="1:6" ht="51">
      <c r="A5" s="4" t="s">
        <v>37</v>
      </c>
      <c r="B5" s="4" t="s">
        <v>19</v>
      </c>
      <c r="C5" s="6" t="s">
        <v>3</v>
      </c>
      <c r="D5" s="30">
        <v>5000000</v>
      </c>
      <c r="E5" s="9" t="s">
        <v>103</v>
      </c>
      <c r="F5" s="9" t="s">
        <v>104</v>
      </c>
    </row>
    <row r="6" spans="1:6" ht="84.75" customHeight="1">
      <c r="A6" s="4" t="s">
        <v>30</v>
      </c>
      <c r="B6" s="4" t="s">
        <v>20</v>
      </c>
      <c r="C6" s="6" t="s">
        <v>3</v>
      </c>
      <c r="D6" s="30">
        <v>1750000</v>
      </c>
      <c r="E6" s="9" t="s">
        <v>62</v>
      </c>
      <c r="F6" s="9" t="s">
        <v>60</v>
      </c>
    </row>
    <row r="7" spans="1:6" ht="84.75" customHeight="1">
      <c r="A7" s="4" t="s">
        <v>30</v>
      </c>
      <c r="B7" s="4" t="s">
        <v>12</v>
      </c>
      <c r="C7" s="6" t="s">
        <v>3</v>
      </c>
      <c r="D7" s="30">
        <v>2200000</v>
      </c>
      <c r="E7" s="9" t="s">
        <v>61</v>
      </c>
      <c r="F7" s="9" t="s">
        <v>60</v>
      </c>
    </row>
    <row r="8" spans="1:6" ht="102" customHeight="1">
      <c r="A8" s="4" t="s">
        <v>30</v>
      </c>
      <c r="B8" s="4" t="s">
        <v>16</v>
      </c>
      <c r="C8" s="6" t="s">
        <v>3</v>
      </c>
      <c r="D8" s="30">
        <v>1573950</v>
      </c>
      <c r="E8" s="9" t="s">
        <v>101</v>
      </c>
      <c r="F8" s="9" t="s">
        <v>100</v>
      </c>
    </row>
    <row r="9" spans="1:6">
      <c r="A9" s="16" t="s">
        <v>108</v>
      </c>
      <c r="B9" s="24"/>
      <c r="C9" s="17"/>
      <c r="D9" s="30">
        <f>SUM(D3:D8)</f>
        <v>12800950</v>
      </c>
      <c r="E9" s="21"/>
      <c r="F9" s="23"/>
    </row>
    <row r="10" spans="1:6" ht="35.25" customHeight="1">
      <c r="A10" s="25"/>
      <c r="B10" s="26"/>
      <c r="C10" s="26"/>
      <c r="D10" s="31"/>
      <c r="E10" s="28"/>
      <c r="F10" s="27"/>
    </row>
    <row r="11" spans="1:6" ht="21.75" customHeight="1">
      <c r="A11" s="16" t="s">
        <v>117</v>
      </c>
      <c r="B11" s="24"/>
      <c r="C11" s="24"/>
      <c r="D11" s="24"/>
      <c r="E11" s="24"/>
      <c r="F11" s="17"/>
    </row>
    <row r="12" spans="1:6" ht="109.5" customHeight="1">
      <c r="A12" s="4" t="s">
        <v>36</v>
      </c>
      <c r="B12" s="4" t="s">
        <v>6</v>
      </c>
      <c r="C12" s="6" t="s">
        <v>5</v>
      </c>
      <c r="D12" s="30">
        <v>3000000</v>
      </c>
      <c r="E12" s="9" t="s">
        <v>111</v>
      </c>
      <c r="F12" s="9" t="s">
        <v>112</v>
      </c>
    </row>
    <row r="13" spans="1:6" ht="93.75" customHeight="1">
      <c r="A13" s="4" t="s">
        <v>4</v>
      </c>
      <c r="B13" s="4" t="s">
        <v>17</v>
      </c>
      <c r="C13" s="6" t="s">
        <v>5</v>
      </c>
      <c r="D13" s="30">
        <v>900000</v>
      </c>
      <c r="E13" s="9" t="s">
        <v>59</v>
      </c>
      <c r="F13" s="9" t="s">
        <v>58</v>
      </c>
    </row>
    <row r="14" spans="1:6" ht="93.75" customHeight="1">
      <c r="A14" s="4" t="s">
        <v>4</v>
      </c>
      <c r="B14" s="4" t="s">
        <v>9</v>
      </c>
      <c r="C14" s="6" t="s">
        <v>5</v>
      </c>
      <c r="D14" s="30">
        <v>3600000</v>
      </c>
      <c r="E14" s="9" t="s">
        <v>113</v>
      </c>
      <c r="F14" s="9" t="s">
        <v>58</v>
      </c>
    </row>
    <row r="15" spans="1:6" ht="102">
      <c r="A15" s="4" t="s">
        <v>34</v>
      </c>
      <c r="B15" s="4" t="s">
        <v>21</v>
      </c>
      <c r="C15" s="6" t="s">
        <v>5</v>
      </c>
      <c r="D15" s="30">
        <v>2400000</v>
      </c>
      <c r="E15" s="9" t="s">
        <v>114</v>
      </c>
      <c r="F15" s="9" t="s">
        <v>58</v>
      </c>
    </row>
    <row r="16" spans="1:6">
      <c r="A16" s="18" t="s">
        <v>109</v>
      </c>
      <c r="B16" s="20"/>
      <c r="C16" s="19"/>
      <c r="D16" s="30">
        <f>SUM(D12:D15)</f>
        <v>9900000</v>
      </c>
      <c r="E16" s="21"/>
      <c r="F16" s="23"/>
    </row>
    <row r="17" spans="1:19" ht="30" customHeight="1">
      <c r="A17" s="18" t="s">
        <v>115</v>
      </c>
      <c r="B17" s="20"/>
      <c r="C17" s="20"/>
      <c r="D17" s="20"/>
      <c r="E17" s="20"/>
      <c r="F17" s="19"/>
    </row>
    <row r="18" spans="1:19" ht="89.25">
      <c r="A18" s="4" t="s">
        <v>33</v>
      </c>
      <c r="B18" s="4" t="s">
        <v>13</v>
      </c>
      <c r="C18" s="6" t="s">
        <v>8</v>
      </c>
      <c r="D18" s="30">
        <v>1350000</v>
      </c>
      <c r="E18" s="9" t="s">
        <v>47</v>
      </c>
      <c r="F18" s="9" t="s">
        <v>46</v>
      </c>
    </row>
    <row r="19" spans="1:19" ht="76.5">
      <c r="A19" s="4" t="s">
        <v>32</v>
      </c>
      <c r="B19" s="4" t="s">
        <v>11</v>
      </c>
      <c r="C19" s="6" t="s">
        <v>8</v>
      </c>
      <c r="D19" s="30">
        <v>2200000</v>
      </c>
      <c r="E19" s="9" t="s">
        <v>45</v>
      </c>
      <c r="F19" s="9" t="s">
        <v>44</v>
      </c>
    </row>
    <row r="20" spans="1:19" ht="56.25" customHeight="1">
      <c r="A20" s="4" t="s">
        <v>30</v>
      </c>
      <c r="B20" s="4" t="s">
        <v>22</v>
      </c>
      <c r="C20" s="6" t="s">
        <v>8</v>
      </c>
      <c r="D20" s="30">
        <v>2200000</v>
      </c>
      <c r="E20" s="9" t="s">
        <v>53</v>
      </c>
      <c r="F20" s="9" t="s">
        <v>52</v>
      </c>
    </row>
    <row r="21" spans="1:19" ht="94.5" customHeight="1">
      <c r="A21" s="4" t="s">
        <v>30</v>
      </c>
      <c r="B21" s="4" t="s">
        <v>10</v>
      </c>
      <c r="C21" s="6" t="s">
        <v>8</v>
      </c>
      <c r="D21" s="30">
        <v>1500000</v>
      </c>
      <c r="E21" s="9" t="s">
        <v>43</v>
      </c>
      <c r="F21" s="9" t="s">
        <v>42</v>
      </c>
    </row>
    <row r="22" spans="1:19" ht="63.75">
      <c r="A22" s="4" t="s">
        <v>28</v>
      </c>
      <c r="B22" s="4" t="s">
        <v>24</v>
      </c>
      <c r="C22" s="6" t="s">
        <v>8</v>
      </c>
      <c r="D22" s="30">
        <v>1240000</v>
      </c>
      <c r="E22" s="9" t="s">
        <v>57</v>
      </c>
      <c r="F22" s="9" t="s">
        <v>56</v>
      </c>
    </row>
    <row r="23" spans="1:19" ht="89.25">
      <c r="A23" s="4" t="s">
        <v>35</v>
      </c>
      <c r="B23" s="4" t="s">
        <v>7</v>
      </c>
      <c r="C23" s="6" t="s">
        <v>8</v>
      </c>
      <c r="D23" s="30">
        <v>1025000</v>
      </c>
      <c r="E23" s="9" t="s">
        <v>38</v>
      </c>
      <c r="F23" s="9" t="s">
        <v>39</v>
      </c>
    </row>
    <row r="24" spans="1:19" ht="56.25" customHeight="1">
      <c r="A24" s="4" t="s">
        <v>31</v>
      </c>
      <c r="B24" s="4" t="s">
        <v>18</v>
      </c>
      <c r="C24" s="6" t="s">
        <v>8</v>
      </c>
      <c r="D24" s="30">
        <v>4000000</v>
      </c>
      <c r="E24" s="9" t="s">
        <v>51</v>
      </c>
      <c r="F24" s="9" t="s">
        <v>50</v>
      </c>
    </row>
    <row r="25" spans="1:19" ht="66.75" customHeight="1">
      <c r="A25" s="4" t="s">
        <v>4</v>
      </c>
      <c r="B25" s="4" t="s">
        <v>14</v>
      </c>
      <c r="C25" s="6" t="s">
        <v>8</v>
      </c>
      <c r="D25" s="30">
        <v>4800000</v>
      </c>
      <c r="E25" s="9" t="s">
        <v>49</v>
      </c>
      <c r="F25" s="13" t="s">
        <v>48</v>
      </c>
    </row>
    <row r="26" spans="1:19" ht="57" customHeight="1">
      <c r="A26" s="4" t="s">
        <v>27</v>
      </c>
      <c r="B26" s="4" t="s">
        <v>23</v>
      </c>
      <c r="C26" s="6" t="s">
        <v>8</v>
      </c>
      <c r="D26" s="30">
        <v>4050000</v>
      </c>
      <c r="E26" s="9" t="s">
        <v>55</v>
      </c>
      <c r="F26" s="9" t="s">
        <v>54</v>
      </c>
    </row>
    <row r="27" spans="1:19" s="3" customFormat="1">
      <c r="A27" s="21" t="s">
        <v>110</v>
      </c>
      <c r="B27" s="22"/>
      <c r="C27" s="23"/>
      <c r="D27" s="32">
        <f>SUM(D18:D26)</f>
        <v>22365000</v>
      </c>
      <c r="E27" s="21"/>
      <c r="F27" s="23"/>
      <c r="G27" s="2"/>
      <c r="H27" s="2"/>
      <c r="I27" s="2"/>
      <c r="J27" s="2"/>
      <c r="K27" s="2"/>
      <c r="L27" s="2"/>
      <c r="M27" s="2"/>
      <c r="N27" s="2"/>
      <c r="O27" s="2"/>
      <c r="P27" s="2"/>
      <c r="Q27" s="2"/>
      <c r="R27" s="2"/>
      <c r="S27" s="2"/>
    </row>
    <row r="28" spans="1:19">
      <c r="A28" s="16" t="s">
        <v>118</v>
      </c>
      <c r="B28" s="24"/>
      <c r="C28" s="17"/>
      <c r="D28" s="30">
        <f>D9+D16+D27</f>
        <v>45065950</v>
      </c>
      <c r="E28" s="21"/>
      <c r="F28" s="23"/>
    </row>
    <row r="29" spans="1:19" s="2" customFormat="1" ht="25.5" customHeight="1">
      <c r="A29" s="14" t="s">
        <v>119</v>
      </c>
      <c r="B29" s="14"/>
      <c r="C29" s="14"/>
      <c r="D29" s="14"/>
      <c r="E29" s="14"/>
      <c r="F29" s="14"/>
    </row>
    <row r="30" spans="1:19" s="2" customFormat="1" ht="63.75">
      <c r="A30" s="9" t="s">
        <v>97</v>
      </c>
      <c r="B30" s="13" t="s">
        <v>69</v>
      </c>
      <c r="C30" s="15" t="s">
        <v>8</v>
      </c>
      <c r="D30" s="33">
        <v>300000</v>
      </c>
      <c r="E30" s="9" t="s">
        <v>71</v>
      </c>
      <c r="F30" s="13" t="s">
        <v>70</v>
      </c>
    </row>
    <row r="31" spans="1:19" s="2" customFormat="1" ht="40.5" customHeight="1">
      <c r="A31" s="9" t="s">
        <v>97</v>
      </c>
      <c r="B31" s="13" t="s">
        <v>72</v>
      </c>
      <c r="C31" s="15" t="s">
        <v>8</v>
      </c>
      <c r="D31" s="33">
        <v>550000</v>
      </c>
      <c r="E31" s="9" t="s">
        <v>73</v>
      </c>
      <c r="F31" s="9" t="s">
        <v>74</v>
      </c>
    </row>
    <row r="32" spans="1:19" s="2" customFormat="1" ht="79.5" customHeight="1">
      <c r="A32" s="9" t="s">
        <v>97</v>
      </c>
      <c r="B32" s="13" t="s">
        <v>75</v>
      </c>
      <c r="C32" s="15" t="s">
        <v>8</v>
      </c>
      <c r="D32" s="33">
        <v>3100000</v>
      </c>
      <c r="E32" s="9" t="s">
        <v>76</v>
      </c>
      <c r="F32" s="9" t="s">
        <v>77</v>
      </c>
    </row>
    <row r="33" spans="1:6" s="2" customFormat="1" ht="52.5" customHeight="1">
      <c r="A33" s="9" t="s">
        <v>97</v>
      </c>
      <c r="B33" s="13" t="s">
        <v>78</v>
      </c>
      <c r="C33" s="15" t="s">
        <v>8</v>
      </c>
      <c r="D33" s="33">
        <v>650000</v>
      </c>
      <c r="E33" s="9" t="s">
        <v>79</v>
      </c>
      <c r="F33" s="9" t="s">
        <v>77</v>
      </c>
    </row>
    <row r="34" spans="1:6" s="2" customFormat="1" ht="38.25">
      <c r="A34" s="9" t="s">
        <v>97</v>
      </c>
      <c r="B34" s="13" t="s">
        <v>63</v>
      </c>
      <c r="C34" s="15" t="s">
        <v>8</v>
      </c>
      <c r="D34" s="33">
        <v>2075000</v>
      </c>
      <c r="E34" s="9" t="s">
        <v>80</v>
      </c>
      <c r="F34" s="9" t="s">
        <v>74</v>
      </c>
    </row>
    <row r="35" spans="1:6" s="2" customFormat="1" ht="66.75" customHeight="1">
      <c r="A35" s="9" t="s">
        <v>97</v>
      </c>
      <c r="B35" s="13" t="s">
        <v>64</v>
      </c>
      <c r="C35" s="15" t="s">
        <v>8</v>
      </c>
      <c r="D35" s="33">
        <v>1950000</v>
      </c>
      <c r="E35" s="9" t="s">
        <v>81</v>
      </c>
      <c r="F35" s="9" t="s">
        <v>74</v>
      </c>
    </row>
    <row r="36" spans="1:6" s="2" customFormat="1" ht="63.75">
      <c r="A36" s="9" t="s">
        <v>97</v>
      </c>
      <c r="B36" s="13" t="s">
        <v>65</v>
      </c>
      <c r="C36" s="15" t="s">
        <v>8</v>
      </c>
      <c r="D36" s="33">
        <v>750000</v>
      </c>
      <c r="E36" s="9" t="s">
        <v>82</v>
      </c>
      <c r="F36" s="9" t="s">
        <v>74</v>
      </c>
    </row>
    <row r="37" spans="1:6" s="2" customFormat="1" ht="51">
      <c r="A37" s="9" t="s">
        <v>97</v>
      </c>
      <c r="B37" s="13" t="s">
        <v>66</v>
      </c>
      <c r="C37" s="15" t="s">
        <v>8</v>
      </c>
      <c r="D37" s="33">
        <v>2350000</v>
      </c>
      <c r="E37" s="9" t="s">
        <v>83</v>
      </c>
      <c r="F37" s="9" t="s">
        <v>42</v>
      </c>
    </row>
    <row r="38" spans="1:6" s="2" customFormat="1" ht="63.75">
      <c r="A38" s="9" t="s">
        <v>97</v>
      </c>
      <c r="B38" s="13" t="s">
        <v>85</v>
      </c>
      <c r="C38" s="15" t="s">
        <v>8</v>
      </c>
      <c r="D38" s="33">
        <v>1400000</v>
      </c>
      <c r="E38" s="9" t="s">
        <v>84</v>
      </c>
      <c r="F38" s="9" t="s">
        <v>42</v>
      </c>
    </row>
    <row r="39" spans="1:6" s="2" customFormat="1" ht="25.5">
      <c r="A39" s="9" t="s">
        <v>97</v>
      </c>
      <c r="B39" s="13" t="s">
        <v>67</v>
      </c>
      <c r="C39" s="15" t="s">
        <v>8</v>
      </c>
      <c r="D39" s="33">
        <v>1700000</v>
      </c>
      <c r="E39" s="9" t="s">
        <v>87</v>
      </c>
      <c r="F39" s="9" t="s">
        <v>86</v>
      </c>
    </row>
    <row r="40" spans="1:6" s="2" customFormat="1" ht="64.5" customHeight="1">
      <c r="A40" s="9" t="s">
        <v>97</v>
      </c>
      <c r="B40" s="13" t="s">
        <v>68</v>
      </c>
      <c r="C40" s="15" t="s">
        <v>8</v>
      </c>
      <c r="D40" s="33">
        <v>1000000</v>
      </c>
      <c r="E40" s="9" t="s">
        <v>88</v>
      </c>
      <c r="F40" s="9" t="s">
        <v>86</v>
      </c>
    </row>
    <row r="41" spans="1:6" s="2" customFormat="1" ht="53.25" customHeight="1">
      <c r="A41" s="9" t="s">
        <v>97</v>
      </c>
      <c r="B41" s="13" t="s">
        <v>89</v>
      </c>
      <c r="C41" s="15" t="s">
        <v>8</v>
      </c>
      <c r="D41" s="33">
        <v>1205000</v>
      </c>
      <c r="E41" s="9" t="s">
        <v>90</v>
      </c>
      <c r="F41" s="9" t="s">
        <v>39</v>
      </c>
    </row>
    <row r="42" spans="1:6" s="2" customFormat="1" ht="27.75" customHeight="1">
      <c r="A42" s="9" t="s">
        <v>97</v>
      </c>
      <c r="B42" s="13" t="s">
        <v>91</v>
      </c>
      <c r="C42" s="15" t="s">
        <v>8</v>
      </c>
      <c r="D42" s="33">
        <v>730000</v>
      </c>
      <c r="E42" s="9" t="s">
        <v>92</v>
      </c>
      <c r="F42" s="9" t="s">
        <v>39</v>
      </c>
    </row>
    <row r="43" spans="1:6" s="2" customFormat="1" ht="76.5">
      <c r="A43" s="9" t="s">
        <v>97</v>
      </c>
      <c r="B43" s="13" t="s">
        <v>93</v>
      </c>
      <c r="C43" s="15" t="s">
        <v>8</v>
      </c>
      <c r="D43" s="33">
        <v>365000</v>
      </c>
      <c r="E43" s="13" t="s">
        <v>94</v>
      </c>
      <c r="F43" s="9" t="s">
        <v>39</v>
      </c>
    </row>
    <row r="44" spans="1:6" s="2" customFormat="1" ht="78.75" customHeight="1">
      <c r="A44" s="9" t="s">
        <v>97</v>
      </c>
      <c r="B44" s="13" t="s">
        <v>95</v>
      </c>
      <c r="C44" s="15" t="s">
        <v>8</v>
      </c>
      <c r="D44" s="33">
        <v>700000</v>
      </c>
      <c r="E44" s="13" t="s">
        <v>96</v>
      </c>
      <c r="F44" s="9" t="s">
        <v>39</v>
      </c>
    </row>
    <row r="45" spans="1:6" s="2" customFormat="1" ht="25.5" customHeight="1">
      <c r="A45" s="21" t="s">
        <v>120</v>
      </c>
      <c r="B45" s="22"/>
      <c r="C45" s="23"/>
      <c r="D45" s="32">
        <f>SUM(D30:D44)</f>
        <v>18825000</v>
      </c>
      <c r="E45" s="21"/>
      <c r="F45" s="23"/>
    </row>
    <row r="46" spans="1:6" s="2" customFormat="1" ht="22.5" customHeight="1">
      <c r="A46" s="21" t="s">
        <v>123</v>
      </c>
      <c r="B46" s="22"/>
      <c r="C46" s="22"/>
      <c r="D46" s="22"/>
      <c r="E46" s="22"/>
      <c r="F46" s="23"/>
    </row>
    <row r="47" spans="1:6" s="2" customFormat="1" ht="96" customHeight="1">
      <c r="A47" s="9" t="s">
        <v>124</v>
      </c>
      <c r="B47" s="13" t="s">
        <v>125</v>
      </c>
      <c r="C47" s="10" t="s">
        <v>98</v>
      </c>
      <c r="D47" s="34">
        <v>8500000</v>
      </c>
      <c r="E47" s="9" t="s">
        <v>126</v>
      </c>
      <c r="F47" s="9" t="s">
        <v>99</v>
      </c>
    </row>
    <row r="48" spans="1:6" s="2" customFormat="1" ht="25.5" customHeight="1">
      <c r="A48" s="14" t="s">
        <v>122</v>
      </c>
      <c r="B48" s="14"/>
      <c r="C48" s="14"/>
      <c r="D48" s="32">
        <f>SUM(D47+D45)</f>
        <v>27325000</v>
      </c>
      <c r="E48" s="21"/>
      <c r="F48" s="23"/>
    </row>
    <row r="49" spans="1:6" s="2" customFormat="1" ht="38.25" customHeight="1">
      <c r="A49" s="21" t="s">
        <v>121</v>
      </c>
      <c r="B49" s="22"/>
      <c r="C49" s="23"/>
      <c r="D49" s="32">
        <f>D48+D28</f>
        <v>72390950</v>
      </c>
      <c r="E49" s="21"/>
      <c r="F49" s="23"/>
    </row>
    <row r="50" spans="1:6" s="2" customFormat="1">
      <c r="A50" s="12"/>
      <c r="B50" s="12"/>
      <c r="C50" s="11"/>
      <c r="D50" s="35"/>
      <c r="E50" s="8"/>
      <c r="F50" s="8"/>
    </row>
  </sheetData>
  <sortState ref="A2:D20">
    <sortCondition ref="C2:C20"/>
    <sortCondition ref="B2:B20"/>
  </sortState>
  <mergeCells count="19">
    <mergeCell ref="A46:F46"/>
    <mergeCell ref="A48:C48"/>
    <mergeCell ref="A49:C49"/>
    <mergeCell ref="E49:F49"/>
    <mergeCell ref="E48:F48"/>
    <mergeCell ref="A45:C45"/>
    <mergeCell ref="A2:F2"/>
    <mergeCell ref="A9:C9"/>
    <mergeCell ref="E9:F9"/>
    <mergeCell ref="A11:F11"/>
    <mergeCell ref="A17:F17"/>
    <mergeCell ref="A28:C28"/>
    <mergeCell ref="E16:F16"/>
    <mergeCell ref="E27:F27"/>
    <mergeCell ref="E28:F28"/>
    <mergeCell ref="E45:F45"/>
    <mergeCell ref="A29:F29"/>
    <mergeCell ref="A16:C16"/>
    <mergeCell ref="A27:C27"/>
  </mergeCells>
  <printOptions horizontalCentered="1"/>
  <pageMargins left="0.25" right="0.25" top="0.75" bottom="0.75" header="0.3" footer="0.3"/>
  <pageSetup scale="80" fitToHeight="9" orientation="landscape" r:id="rId1"/>
  <headerFooter>
    <oddHeader>&amp;L       Handout 18 - Science Projects Funded to date through Department of the Interior Hurricane Sandy Resiliency Funds</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DD8671ADBB4F4F82526BE22CB7C40B" ma:contentTypeVersion="0" ma:contentTypeDescription="Create a new document." ma:contentTypeScope="" ma:versionID="490401016d14ff6c30c81819c11d481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5DEBC3-042D-4179-85E2-5A6E7971BDC8}">
  <ds:schemaRefs>
    <ds:schemaRef ds:uri="http://schemas.microsoft.com/sharepoint/v3/contenttype/forms"/>
  </ds:schemaRefs>
</ds:datastoreItem>
</file>

<file path=customXml/itemProps2.xml><?xml version="1.0" encoding="utf-8"?>
<ds:datastoreItem xmlns:ds="http://schemas.openxmlformats.org/officeDocument/2006/customXml" ds:itemID="{6059D7DC-8A34-4BD7-9A12-4BB74285A29E}">
  <ds:schemaRefs>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7D9238A-5885-4F91-9A19-760A2FEFF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Sheet1!_GoBack</vt:lpstr>
      <vt:lpstr>Sheet1!Print_Area</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Chesnutt</dc:creator>
  <cp:lastModifiedBy>amilliken</cp:lastModifiedBy>
  <cp:lastPrinted>2013-11-04T16:40:00Z</cp:lastPrinted>
  <dcterms:created xsi:type="dcterms:W3CDTF">2013-09-11T16:08:14Z</dcterms:created>
  <dcterms:modified xsi:type="dcterms:W3CDTF">2013-11-04T16:40:03Z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0x01010056DD8671ADBB4F4F82526BE22CB7C40B</vt:lpwstr>
  </property>
</Properties>
</file>